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O12" i="1" l="1"/>
  <c r="O16" i="1" s="1"/>
  <c r="O19" i="1" s="1"/>
  <c r="O11" i="1"/>
  <c r="M11" i="1"/>
  <c r="O9" i="1"/>
  <c r="M9" i="1"/>
  <c r="O7" i="1"/>
  <c r="M7" i="1"/>
  <c r="M12" i="1" s="1"/>
  <c r="AE12" i="1"/>
  <c r="AD12" i="1"/>
  <c r="AC12" i="1"/>
  <c r="AB12" i="1"/>
  <c r="AA12" i="1"/>
  <c r="D13" i="1" s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I17" i="1" s="1"/>
  <c r="S12" i="1"/>
  <c r="H17" i="1" s="1"/>
  <c r="L17" i="1" s="1"/>
  <c r="R12" i="1"/>
  <c r="G17" i="1" s="1"/>
  <c r="Q12" i="1"/>
  <c r="F17" i="1" s="1"/>
  <c r="K17" i="1" s="1"/>
  <c r="P12" i="1"/>
  <c r="E17" i="1" s="1"/>
  <c r="E19" i="1" s="1"/>
  <c r="L12" i="1"/>
  <c r="K12" i="1"/>
  <c r="J12" i="1"/>
  <c r="I12" i="1"/>
  <c r="I16" i="1"/>
  <c r="I19" i="1" s="1"/>
  <c r="H12" i="1"/>
  <c r="H16" i="1"/>
  <c r="L16" i="1" s="1"/>
  <c r="G12" i="1"/>
  <c r="G16" i="1"/>
  <c r="G19" i="1" s="1"/>
  <c r="F12" i="1"/>
  <c r="F16" i="1"/>
  <c r="F19" i="1" s="1"/>
  <c r="K19" i="1" s="1"/>
  <c r="E12" i="1"/>
  <c r="E16" i="1"/>
  <c r="M16" i="1"/>
  <c r="K16" i="1"/>
  <c r="N12" i="1"/>
  <c r="N16" i="1" s="1"/>
  <c r="N18" i="1" l="1"/>
  <c r="M18" i="1"/>
  <c r="M19" i="1"/>
  <c r="N19" i="1"/>
  <c r="N17" i="1"/>
  <c r="M17" i="1"/>
  <c r="K18" i="1"/>
  <c r="L18" i="1"/>
  <c r="H19" i="1"/>
  <c r="L19" i="1" s="1"/>
</calcChain>
</file>

<file path=xl/sharedStrings.xml><?xml version="1.0" encoding="utf-8"?>
<sst xmlns="http://schemas.openxmlformats.org/spreadsheetml/2006/main" count="143" uniqueCount="101">
  <si>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</si>
  <si>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</si>
  <si>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</si>
  <si>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</si>
  <si>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</si>
  <si>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</si>
  <si>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</si>
  <si>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</si>
  <si>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</si>
  <si>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</si>
  <si>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</si>
  <si>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</si>
  <si>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</si>
  <si>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</si>
  <si>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</si>
  <si>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</si>
  <si>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</si>
  <si>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</si>
  <si>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</si>
  <si>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</si>
  <si>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</si>
  <si>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</si>
  <si>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</si>
  <si>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</si>
  <si>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</si>
  <si>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</si>
  <si>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</si>
  <si>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</si>
  <si>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</si>
  <si>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</si>
  <si>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</si>
  <si>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</si>
  <si>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</si>
  <si>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</si>
  <si>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</si>
  <si>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</si>
  <si>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</si>
  <si>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</si>
  <si>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</si>
  <si>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</si>
  <si>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</si>
  <si>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</si>
  <si>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Terhi Lehtonen</t>
  </si>
  <si>
    <t>Fera</t>
  </si>
  <si>
    <t>ykköspesis</t>
  </si>
  <si>
    <t>karsintasarja</t>
  </si>
  <si>
    <t>8.</t>
  </si>
  <si>
    <t>play off</t>
  </si>
  <si>
    <t>5.</t>
  </si>
  <si>
    <t>Fera 2</t>
  </si>
  <si>
    <t>13.6.1986</t>
  </si>
  <si>
    <t>suomensarja</t>
  </si>
  <si>
    <t>Fera  2</t>
  </si>
  <si>
    <t>09.09. 2000  TyTe - Fera  2-1  (2-2, 1-1, 0-0, 2-1)</t>
  </si>
  <si>
    <t>18.08. 2001  Fera - ViVe  0-1  (4-4, 0-5)</t>
  </si>
  <si>
    <t>2.  ottelu</t>
  </si>
  <si>
    <t xml:space="preserve">  14 v   2 kk 27 pv</t>
  </si>
  <si>
    <t xml:space="preserve">  15 v   2 kk   5 pv</t>
  </si>
  <si>
    <t>08.09. 2001  Fera - IK  1-0  (2-2, 3-2)</t>
  </si>
  <si>
    <t xml:space="preserve">  15 v   2 kk 26 pv</t>
  </si>
  <si>
    <t>40.  ottelu</t>
  </si>
  <si>
    <t>14.07. 2004  SiiPe - Fera  2-1  (6-0, 1-13, 1-0)</t>
  </si>
  <si>
    <t xml:space="preserve">  18 v     kk   1 pv</t>
  </si>
  <si>
    <t>Fera = Fera, Rauma (1958)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</si>
  <si>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</si>
  <si>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</si>
  <si>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</si>
  <si>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</si>
  <si>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</si>
  <si>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</si>
  <si>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</si>
  <si>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</si>
  <si>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</si>
  <si>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</si>
  <si>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</si>
  <si>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</si>
  <si>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</si>
  <si>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</si>
  <si>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</si>
  <si>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2002  Seinäjoki</t>
  </si>
  <si>
    <t>2p</t>
  </si>
  <si>
    <t>Jari Mäkelä</t>
  </si>
  <si>
    <t>1452</t>
  </si>
  <si>
    <t>01.08. 2003  Sotkamo</t>
  </si>
  <si>
    <t>I p</t>
  </si>
  <si>
    <t>Sirkku Vainio-Hynnilä</t>
  </si>
  <si>
    <t>1500</t>
  </si>
  <si>
    <t xml:space="preserve">  0-1  (2-7, 3-3)</t>
  </si>
  <si>
    <t>3/8</t>
  </si>
  <si>
    <t>0/1</t>
  </si>
  <si>
    <t>1/3</t>
  </si>
  <si>
    <t>2/4</t>
  </si>
  <si>
    <t xml:space="preserve">  0-2  (1-3, 4-6)</t>
  </si>
  <si>
    <t>7/9</t>
  </si>
  <si>
    <t>1/1</t>
  </si>
  <si>
    <t>2/2</t>
  </si>
  <si>
    <t>4/6</t>
  </si>
  <si>
    <t>1/2</t>
  </si>
  <si>
    <t>10/17</t>
  </si>
  <si>
    <t>3/5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</si>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</sst>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5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2000</v>
      </c>
      <c r="C4" s="78"/>
      <c r="D4" s="79" t="s">
        <v>43</v>
      </c>
      <c r="E4" s="78"/>
      <c r="F4" s="80" t="s">
        <v>44</v>
      </c>
      <c r="G4" s="85"/>
      <c r="H4" s="84"/>
      <c r="I4" s="78"/>
      <c r="J4" s="78"/>
      <c r="K4" s="78"/>
      <c r="L4" s="78"/>
      <c r="M4" s="78"/>
      <c r="N4" s="78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>
        <v>1</v>
      </c>
      <c r="Z4" s="27"/>
      <c r="AA4" s="27"/>
      <c r="AB4" s="27"/>
      <c r="AC4" s="27"/>
      <c r="AD4" s="27"/>
      <c r="AE4" s="27"/>
      <c r="AF4" s="81" t="s">
        <v>45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2001</v>
      </c>
      <c r="C5" s="78"/>
      <c r="D5" s="79" t="s">
        <v>43</v>
      </c>
      <c r="E5" s="78"/>
      <c r="F5" s="80" t="s">
        <v>44</v>
      </c>
      <c r="G5" s="85"/>
      <c r="H5" s="84"/>
      <c r="I5" s="78"/>
      <c r="J5" s="78"/>
      <c r="K5" s="78"/>
      <c r="L5" s="78"/>
      <c r="M5" s="78"/>
      <c r="N5" s="82"/>
      <c r="O5" s="25"/>
      <c r="P5" s="27"/>
      <c r="Q5" s="27"/>
      <c r="R5" s="27"/>
      <c r="S5" s="27"/>
      <c r="T5" s="27"/>
      <c r="U5" s="28">
        <v>5</v>
      </c>
      <c r="V5" s="28">
        <v>0</v>
      </c>
      <c r="W5" s="28">
        <v>1</v>
      </c>
      <c r="X5" s="28">
        <v>2</v>
      </c>
      <c r="Y5" s="28">
        <v>12</v>
      </c>
      <c r="Z5" s="27"/>
      <c r="AA5" s="27"/>
      <c r="AB5" s="27"/>
      <c r="AC5" s="27"/>
      <c r="AD5" s="27"/>
      <c r="AE5" s="27"/>
      <c r="AF5" s="81" t="s">
        <v>45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6">
        <v>2002</v>
      </c>
      <c r="C6" s="86"/>
      <c r="D6" s="87" t="s">
        <v>52</v>
      </c>
      <c r="E6" s="86"/>
      <c r="F6" s="91" t="s">
        <v>51</v>
      </c>
      <c r="G6" s="88"/>
      <c r="H6" s="89"/>
      <c r="I6" s="86"/>
      <c r="J6" s="86"/>
      <c r="K6" s="86"/>
      <c r="L6" s="86"/>
      <c r="M6" s="86"/>
      <c r="N6" s="9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46</v>
      </c>
      <c r="D7" s="41" t="s">
        <v>43</v>
      </c>
      <c r="E7" s="27">
        <v>16</v>
      </c>
      <c r="F7" s="27">
        <v>0</v>
      </c>
      <c r="G7" s="27">
        <v>14</v>
      </c>
      <c r="H7" s="27">
        <v>1</v>
      </c>
      <c r="I7" s="27">
        <v>44</v>
      </c>
      <c r="J7" s="27">
        <v>10</v>
      </c>
      <c r="K7" s="27">
        <v>10</v>
      </c>
      <c r="L7" s="27">
        <v>10</v>
      </c>
      <c r="M7" s="27">
        <f>PRODUCT(F7+G7)</f>
        <v>14</v>
      </c>
      <c r="N7" s="30">
        <v>0.55000000000000004</v>
      </c>
      <c r="O7" s="25">
        <f>PRODUCT(I7/N7)</f>
        <v>80</v>
      </c>
      <c r="P7" s="27">
        <v>3</v>
      </c>
      <c r="Q7" s="27">
        <v>0</v>
      </c>
      <c r="R7" s="27">
        <v>2</v>
      </c>
      <c r="S7" s="27">
        <v>1</v>
      </c>
      <c r="T7" s="27">
        <v>7</v>
      </c>
      <c r="U7" s="28"/>
      <c r="V7" s="28"/>
      <c r="W7" s="28"/>
      <c r="X7" s="28"/>
      <c r="Y7" s="28"/>
      <c r="Z7" s="27"/>
      <c r="AA7" s="27"/>
      <c r="AB7" s="27"/>
      <c r="AC7" s="27"/>
      <c r="AD7" s="83"/>
      <c r="AE7" s="83"/>
      <c r="AF7" s="14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8">
        <v>2004</v>
      </c>
      <c r="C8" s="78"/>
      <c r="D8" s="79" t="s">
        <v>52</v>
      </c>
      <c r="E8" s="78"/>
      <c r="F8" s="80" t="s">
        <v>44</v>
      </c>
      <c r="G8" s="85"/>
      <c r="H8" s="84"/>
      <c r="I8" s="78"/>
      <c r="J8" s="78"/>
      <c r="K8" s="78"/>
      <c r="L8" s="78"/>
      <c r="M8" s="78"/>
      <c r="N8" s="82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27" t="s">
        <v>48</v>
      </c>
      <c r="D9" s="41" t="s">
        <v>43</v>
      </c>
      <c r="E9" s="27">
        <v>11</v>
      </c>
      <c r="F9" s="27">
        <v>1</v>
      </c>
      <c r="G9" s="27">
        <v>4</v>
      </c>
      <c r="H9" s="27">
        <v>2</v>
      </c>
      <c r="I9" s="27">
        <v>24</v>
      </c>
      <c r="J9" s="27">
        <v>7</v>
      </c>
      <c r="K9" s="27">
        <v>5</v>
      </c>
      <c r="L9" s="27">
        <v>7</v>
      </c>
      <c r="M9" s="27">
        <f>PRODUCT(F9+G9)</f>
        <v>5</v>
      </c>
      <c r="N9" s="30">
        <v>0.48</v>
      </c>
      <c r="O9" s="25">
        <f>PRODUCT(I9/N9)</f>
        <v>50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>
        <v>1</v>
      </c>
      <c r="B10" s="78">
        <v>2005</v>
      </c>
      <c r="C10" s="78"/>
      <c r="D10" s="79" t="s">
        <v>49</v>
      </c>
      <c r="E10" s="80"/>
      <c r="F10" s="80" t="s">
        <v>44</v>
      </c>
      <c r="G10" s="85"/>
      <c r="H10" s="84"/>
      <c r="I10" s="78"/>
      <c r="J10" s="78"/>
      <c r="K10" s="78"/>
      <c r="L10" s="78"/>
      <c r="M10" s="78"/>
      <c r="N10" s="78"/>
      <c r="O10" s="25"/>
      <c r="P10" s="27"/>
      <c r="Q10" s="27"/>
      <c r="R10" s="27"/>
      <c r="S10" s="27"/>
      <c r="T10" s="27"/>
      <c r="U10" s="28">
        <v>4</v>
      </c>
      <c r="V10" s="28">
        <v>0</v>
      </c>
      <c r="W10" s="28">
        <v>2</v>
      </c>
      <c r="X10" s="28">
        <v>0</v>
      </c>
      <c r="Y10" s="28">
        <v>11</v>
      </c>
      <c r="Z10" s="27"/>
      <c r="AA10" s="27"/>
      <c r="AB10" s="27"/>
      <c r="AC10" s="27"/>
      <c r="AD10" s="27"/>
      <c r="AE10" s="27"/>
      <c r="AF10" s="81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>
        <v>2</v>
      </c>
      <c r="B11" s="27">
        <v>2005</v>
      </c>
      <c r="C11" s="27" t="s">
        <v>48</v>
      </c>
      <c r="D11" s="41" t="s">
        <v>43</v>
      </c>
      <c r="E11" s="27">
        <v>2</v>
      </c>
      <c r="F11" s="27">
        <v>0</v>
      </c>
      <c r="G11" s="27">
        <v>0</v>
      </c>
      <c r="H11" s="43">
        <v>0</v>
      </c>
      <c r="I11" s="27">
        <v>3</v>
      </c>
      <c r="J11" s="27">
        <v>1</v>
      </c>
      <c r="K11" s="27">
        <v>1</v>
      </c>
      <c r="L11" s="27">
        <v>1</v>
      </c>
      <c r="M11" s="27">
        <f>PRODUCT(F11+G11)</f>
        <v>0</v>
      </c>
      <c r="N11" s="30">
        <v>0.75</v>
      </c>
      <c r="O11" s="25">
        <f>PRODUCT(I11/N11)</f>
        <v>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29</v>
      </c>
      <c r="F12" s="19">
        <f t="shared" si="0"/>
        <v>1</v>
      </c>
      <c r="G12" s="19">
        <f t="shared" si="0"/>
        <v>18</v>
      </c>
      <c r="H12" s="19">
        <f t="shared" si="0"/>
        <v>3</v>
      </c>
      <c r="I12" s="19">
        <f t="shared" si="0"/>
        <v>71</v>
      </c>
      <c r="J12" s="19">
        <f t="shared" si="0"/>
        <v>18</v>
      </c>
      <c r="K12" s="19">
        <f t="shared" si="0"/>
        <v>16</v>
      </c>
      <c r="L12" s="19">
        <f t="shared" si="0"/>
        <v>18</v>
      </c>
      <c r="M12" s="19">
        <f t="shared" si="0"/>
        <v>19</v>
      </c>
      <c r="N12" s="31">
        <f>PRODUCT(I12/O12)</f>
        <v>0.52985074626865669</v>
      </c>
      <c r="O12" s="32">
        <f>SUM(O7:O11)</f>
        <v>134</v>
      </c>
      <c r="P12" s="19">
        <f t="shared" ref="P12:AE12" si="1">SUM(P4:P11)</f>
        <v>3</v>
      </c>
      <c r="Q12" s="19">
        <f t="shared" si="1"/>
        <v>0</v>
      </c>
      <c r="R12" s="19">
        <f t="shared" si="1"/>
        <v>2</v>
      </c>
      <c r="S12" s="19">
        <f t="shared" si="1"/>
        <v>1</v>
      </c>
      <c r="T12" s="19">
        <f t="shared" si="1"/>
        <v>7</v>
      </c>
      <c r="U12" s="19">
        <f t="shared" si="1"/>
        <v>10</v>
      </c>
      <c r="V12" s="19">
        <f t="shared" si="1"/>
        <v>0</v>
      </c>
      <c r="W12" s="19">
        <f t="shared" si="1"/>
        <v>3</v>
      </c>
      <c r="X12" s="19">
        <f t="shared" si="1"/>
        <v>2</v>
      </c>
      <c r="Y12" s="19">
        <f t="shared" si="1"/>
        <v>24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48.999999999999993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29</v>
      </c>
      <c r="F16" s="27">
        <f>PRODUCT(F12)</f>
        <v>1</v>
      </c>
      <c r="G16" s="27">
        <f>PRODUCT(G12)</f>
        <v>18</v>
      </c>
      <c r="H16" s="27">
        <f>PRODUCT(H12)</f>
        <v>3</v>
      </c>
      <c r="I16" s="27">
        <f>PRODUCT(I12)</f>
        <v>71</v>
      </c>
      <c r="J16" s="1"/>
      <c r="K16" s="45">
        <f>PRODUCT((F16+G16)/E16)</f>
        <v>0.65517241379310343</v>
      </c>
      <c r="L16" s="45">
        <f>PRODUCT(H16/E16)</f>
        <v>0.10344827586206896</v>
      </c>
      <c r="M16" s="45">
        <f>PRODUCT(I16/E16)</f>
        <v>2.4482758620689653</v>
      </c>
      <c r="N16" s="30">
        <f>PRODUCT(N12)</f>
        <v>0.52985074626865669</v>
      </c>
      <c r="O16" s="25">
        <f>PRODUCT(O12)</f>
        <v>134</v>
      </c>
      <c r="P16" s="46" t="s">
        <v>34</v>
      </c>
      <c r="Q16" s="47"/>
      <c r="R16" s="47"/>
      <c r="S16" s="48" t="s">
        <v>53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 t="s">
        <v>39</v>
      </c>
      <c r="AE16" s="49"/>
      <c r="AF16" s="50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>
        <f>PRODUCT(P12)</f>
        <v>3</v>
      </c>
      <c r="F17" s="27">
        <f>PRODUCT(Q12)</f>
        <v>0</v>
      </c>
      <c r="G17" s="27">
        <f>PRODUCT(R12)</f>
        <v>2</v>
      </c>
      <c r="H17" s="27">
        <f>PRODUCT(S12)</f>
        <v>1</v>
      </c>
      <c r="I17" s="27">
        <f>PRODUCT(T12)</f>
        <v>7</v>
      </c>
      <c r="J17" s="1"/>
      <c r="K17" s="45">
        <f>PRODUCT((F17+G17)/E17)</f>
        <v>0.66666666666666663</v>
      </c>
      <c r="L17" s="45">
        <f>PRODUCT(H17/E17)</f>
        <v>0.33333333333333331</v>
      </c>
      <c r="M17" s="45">
        <f>PRODUCT(I17/E17)</f>
        <v>2.3333333333333335</v>
      </c>
      <c r="N17" s="30">
        <f>PRODUCT(I17/O17)</f>
        <v>0.30434782608695654</v>
      </c>
      <c r="O17" s="25">
        <v>23</v>
      </c>
      <c r="P17" s="54" t="s">
        <v>35</v>
      </c>
      <c r="Q17" s="55"/>
      <c r="R17" s="55"/>
      <c r="S17" s="56" t="s">
        <v>54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55</v>
      </c>
      <c r="AE17" s="57"/>
      <c r="AF17" s="58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19</v>
      </c>
      <c r="C18" s="60"/>
      <c r="D18" s="61"/>
      <c r="E18" s="28">
        <f>PRODUCT(U12)</f>
        <v>10</v>
      </c>
      <c r="F18" s="28">
        <f>PRODUCT(V12)</f>
        <v>0</v>
      </c>
      <c r="G18" s="28">
        <f>PRODUCT(W12)</f>
        <v>3</v>
      </c>
      <c r="H18" s="28">
        <f>PRODUCT(X12)</f>
        <v>2</v>
      </c>
      <c r="I18" s="28">
        <f>PRODUCT(Y12)</f>
        <v>24</v>
      </c>
      <c r="J18" s="1"/>
      <c r="K18" s="62">
        <f>PRODUCT((F18+G18)/E18)</f>
        <v>0.3</v>
      </c>
      <c r="L18" s="62">
        <f>PRODUCT(H18/E18)</f>
        <v>0.2</v>
      </c>
      <c r="M18" s="62">
        <f>PRODUCT(I18/E18)</f>
        <v>2.4</v>
      </c>
      <c r="N18" s="63">
        <f>PRODUCT(I18/O18)</f>
        <v>0.48979591836734693</v>
      </c>
      <c r="O18" s="25">
        <v>49</v>
      </c>
      <c r="P18" s="54" t="s">
        <v>36</v>
      </c>
      <c r="Q18" s="55"/>
      <c r="R18" s="55"/>
      <c r="S18" s="56" t="s">
        <v>58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41</v>
      </c>
      <c r="AE18" s="57"/>
      <c r="AF18" s="58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20</v>
      </c>
      <c r="C19" s="65"/>
      <c r="D19" s="66"/>
      <c r="E19" s="19">
        <f>SUM(E16:E18)</f>
        <v>42</v>
      </c>
      <c r="F19" s="19">
        <f>SUM(F16:F18)</f>
        <v>1</v>
      </c>
      <c r="G19" s="19">
        <f>SUM(G16:G18)</f>
        <v>23</v>
      </c>
      <c r="H19" s="19">
        <f>SUM(H16:H18)</f>
        <v>6</v>
      </c>
      <c r="I19" s="19">
        <f>SUM(I16:I18)</f>
        <v>102</v>
      </c>
      <c r="J19" s="1"/>
      <c r="K19" s="67">
        <f>PRODUCT((F19+G19)/E19)</f>
        <v>0.5714285714285714</v>
      </c>
      <c r="L19" s="67">
        <f>PRODUCT(H19/E19)</f>
        <v>0.14285714285714285</v>
      </c>
      <c r="M19" s="67">
        <f>PRODUCT(I19/E19)</f>
        <v>2.4285714285714284</v>
      </c>
      <c r="N19" s="31">
        <f>PRODUCT(I19/O19)</f>
        <v>0.49514563106796117</v>
      </c>
      <c r="O19" s="25">
        <f>SUM(O16:O18)</f>
        <v>206</v>
      </c>
      <c r="P19" s="68" t="s">
        <v>37</v>
      </c>
      <c r="Q19" s="69"/>
      <c r="R19" s="69"/>
      <c r="S19" s="70" t="s">
        <v>61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 t="s">
        <v>60</v>
      </c>
      <c r="AE19" s="71"/>
      <c r="AF19" s="72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7109375" style="37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20" customWidth="1"/>
    <col min="22" max="22" width="10.85546875" style="110" customWidth="1"/>
    <col min="23" max="23" width="24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2" t="s">
        <v>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16"/>
      <c r="R1" s="116"/>
      <c r="S1" s="116"/>
      <c r="T1" s="116"/>
      <c r="U1" s="116"/>
      <c r="V1" s="93"/>
      <c r="W1" s="94"/>
      <c r="X1" s="84"/>
      <c r="Y1" s="95"/>
      <c r="Z1" s="95"/>
      <c r="AA1" s="95"/>
      <c r="AB1" s="95"/>
      <c r="AC1" s="95"/>
      <c r="AD1" s="95"/>
    </row>
    <row r="2" spans="1:30" x14ac:dyDescent="0.25">
      <c r="A2" s="9"/>
      <c r="B2" s="114" t="s">
        <v>42</v>
      </c>
      <c r="C2" s="115" t="s">
        <v>50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97"/>
      <c r="X2" s="43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65</v>
      </c>
      <c r="C3" s="23" t="s">
        <v>66</v>
      </c>
      <c r="D3" s="99" t="s">
        <v>67</v>
      </c>
      <c r="E3" s="100" t="s">
        <v>1</v>
      </c>
      <c r="F3" s="25"/>
      <c r="G3" s="101" t="s">
        <v>68</v>
      </c>
      <c r="H3" s="102" t="s">
        <v>69</v>
      </c>
      <c r="I3" s="102" t="s">
        <v>31</v>
      </c>
      <c r="J3" s="18" t="s">
        <v>70</v>
      </c>
      <c r="K3" s="103" t="s">
        <v>71</v>
      </c>
      <c r="L3" s="103" t="s">
        <v>72</v>
      </c>
      <c r="M3" s="101" t="s">
        <v>73</v>
      </c>
      <c r="N3" s="101" t="s">
        <v>30</v>
      </c>
      <c r="O3" s="102" t="s">
        <v>74</v>
      </c>
      <c r="P3" s="101" t="s">
        <v>69</v>
      </c>
      <c r="Q3" s="118" t="s">
        <v>3</v>
      </c>
      <c r="R3" s="118">
        <v>1</v>
      </c>
      <c r="S3" s="118">
        <v>2</v>
      </c>
      <c r="T3" s="118">
        <v>3</v>
      </c>
      <c r="U3" s="118" t="s">
        <v>75</v>
      </c>
      <c r="V3" s="18" t="s">
        <v>21</v>
      </c>
      <c r="W3" s="17" t="s">
        <v>76</v>
      </c>
      <c r="X3" s="17" t="s">
        <v>77</v>
      </c>
      <c r="Y3" s="95"/>
      <c r="Z3" s="95"/>
      <c r="AA3" s="95"/>
      <c r="AB3" s="95"/>
      <c r="AC3" s="95"/>
      <c r="AD3" s="95"/>
    </row>
    <row r="4" spans="1:30" x14ac:dyDescent="0.25">
      <c r="A4" s="9"/>
      <c r="B4" s="121" t="s">
        <v>79</v>
      </c>
      <c r="C4" s="122" t="s">
        <v>87</v>
      </c>
      <c r="D4" s="104" t="s">
        <v>78</v>
      </c>
      <c r="E4" s="123" t="s">
        <v>43</v>
      </c>
      <c r="F4" s="124"/>
      <c r="G4" s="105">
        <v>1</v>
      </c>
      <c r="H4" s="125"/>
      <c r="I4" s="105"/>
      <c r="J4" s="126" t="s">
        <v>80</v>
      </c>
      <c r="K4" s="126">
        <v>9</v>
      </c>
      <c r="L4" s="126"/>
      <c r="M4" s="126">
        <v>1</v>
      </c>
      <c r="N4" s="105"/>
      <c r="O4" s="125">
        <v>2</v>
      </c>
      <c r="P4" s="105"/>
      <c r="Q4" s="127" t="s">
        <v>88</v>
      </c>
      <c r="R4" s="127"/>
      <c r="S4" s="127" t="s">
        <v>89</v>
      </c>
      <c r="T4" s="127" t="s">
        <v>90</v>
      </c>
      <c r="U4" s="127" t="s">
        <v>91</v>
      </c>
      <c r="V4" s="128">
        <v>0.375</v>
      </c>
      <c r="W4" s="129" t="s">
        <v>81</v>
      </c>
      <c r="X4" s="113" t="s">
        <v>82</v>
      </c>
      <c r="Y4" s="95"/>
      <c r="Z4" s="95"/>
      <c r="AA4" s="95"/>
      <c r="AB4" s="95"/>
      <c r="AC4" s="95"/>
      <c r="AD4" s="95"/>
    </row>
    <row r="5" spans="1:30" x14ac:dyDescent="0.25">
      <c r="A5" s="24"/>
      <c r="B5" s="121" t="s">
        <v>83</v>
      </c>
      <c r="C5" s="122" t="s">
        <v>92</v>
      </c>
      <c r="D5" s="104" t="s">
        <v>78</v>
      </c>
      <c r="E5" s="123" t="s">
        <v>43</v>
      </c>
      <c r="F5" s="124"/>
      <c r="G5" s="105">
        <v>1</v>
      </c>
      <c r="H5" s="125"/>
      <c r="I5" s="105"/>
      <c r="J5" s="126" t="s">
        <v>80</v>
      </c>
      <c r="K5" s="126">
        <v>4</v>
      </c>
      <c r="L5" s="126" t="s">
        <v>84</v>
      </c>
      <c r="M5" s="126">
        <v>1</v>
      </c>
      <c r="N5" s="105">
        <v>1</v>
      </c>
      <c r="O5" s="125">
        <v>3</v>
      </c>
      <c r="P5" s="105">
        <v>1</v>
      </c>
      <c r="Q5" s="127" t="s">
        <v>93</v>
      </c>
      <c r="R5" s="127"/>
      <c r="S5" s="127" t="s">
        <v>94</v>
      </c>
      <c r="T5" s="127" t="s">
        <v>95</v>
      </c>
      <c r="U5" s="127" t="s">
        <v>96</v>
      </c>
      <c r="V5" s="128">
        <v>0.77800000000000002</v>
      </c>
      <c r="W5" s="129" t="s">
        <v>85</v>
      </c>
      <c r="X5" s="113" t="s">
        <v>86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30"/>
      <c r="F6" s="131"/>
      <c r="G6" s="19">
        <v>2</v>
      </c>
      <c r="H6" s="19"/>
      <c r="I6" s="19"/>
      <c r="J6" s="18"/>
      <c r="K6" s="18"/>
      <c r="L6" s="18"/>
      <c r="M6" s="19">
        <f t="shared" ref="M6:U6" si="0">SUM(M4:M5)</f>
        <v>2</v>
      </c>
      <c r="N6" s="19">
        <v>1</v>
      </c>
      <c r="O6" s="19">
        <v>5</v>
      </c>
      <c r="P6" s="19">
        <v>1</v>
      </c>
      <c r="Q6" s="132" t="s">
        <v>98</v>
      </c>
      <c r="R6" s="132"/>
      <c r="S6" s="132" t="s">
        <v>97</v>
      </c>
      <c r="T6" s="132" t="s">
        <v>99</v>
      </c>
      <c r="U6" s="132" t="s">
        <v>100</v>
      </c>
      <c r="V6" s="31">
        <v>0.58799999999999997</v>
      </c>
      <c r="W6" s="133"/>
      <c r="X6" s="132"/>
      <c r="Y6" s="95"/>
      <c r="Z6" s="95"/>
      <c r="AA6" s="95"/>
      <c r="AB6" s="95"/>
      <c r="AC6" s="95"/>
      <c r="AD6" s="95"/>
    </row>
    <row r="7" spans="1:30" x14ac:dyDescent="0.25">
      <c r="A7" s="24"/>
      <c r="B7" s="134"/>
      <c r="C7" s="135"/>
      <c r="D7" s="136"/>
      <c r="E7" s="137"/>
      <c r="F7" s="138"/>
      <c r="G7" s="135"/>
      <c r="H7" s="135"/>
      <c r="I7" s="135"/>
      <c r="J7" s="139"/>
      <c r="K7" s="139"/>
      <c r="L7" s="139"/>
      <c r="M7" s="135"/>
      <c r="N7" s="135"/>
      <c r="O7" s="135"/>
      <c r="P7" s="135"/>
      <c r="Q7" s="140"/>
      <c r="R7" s="140"/>
      <c r="S7" s="140"/>
      <c r="T7" s="140"/>
      <c r="U7" s="140"/>
      <c r="V7" s="135"/>
      <c r="W7" s="136"/>
      <c r="X7" s="141"/>
      <c r="Y7" s="95"/>
      <c r="Z7" s="95"/>
      <c r="AA7" s="95"/>
      <c r="AB7" s="95"/>
      <c r="AC7" s="95"/>
      <c r="AD7" s="95"/>
    </row>
    <row r="8" spans="1:30" x14ac:dyDescent="0.25">
      <c r="A8" s="24"/>
      <c r="B8" s="106"/>
      <c r="C8" s="1"/>
      <c r="D8" s="106"/>
      <c r="E8" s="107"/>
      <c r="G8" s="1"/>
      <c r="H8" s="38"/>
      <c r="I8" s="1"/>
      <c r="J8" s="25"/>
      <c r="K8" s="25"/>
      <c r="L8" s="25"/>
      <c r="M8" s="1"/>
      <c r="N8" s="1"/>
      <c r="O8" s="1"/>
      <c r="P8" s="1"/>
      <c r="Q8" s="119"/>
      <c r="R8" s="119"/>
      <c r="S8" s="119"/>
      <c r="T8" s="119"/>
      <c r="U8" s="119"/>
      <c r="V8" s="1"/>
      <c r="W8" s="106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6"/>
      <c r="C9" s="1"/>
      <c r="D9" s="106"/>
      <c r="E9" s="107"/>
      <c r="G9" s="1"/>
      <c r="H9" s="38"/>
      <c r="I9" s="1"/>
      <c r="J9" s="25"/>
      <c r="K9" s="25"/>
      <c r="L9" s="25"/>
      <c r="M9" s="1"/>
      <c r="N9" s="1"/>
      <c r="O9" s="1"/>
      <c r="P9" s="1"/>
      <c r="Q9" s="119"/>
      <c r="R9" s="119"/>
      <c r="S9" s="119"/>
      <c r="T9" s="119"/>
      <c r="U9" s="119"/>
      <c r="V9" s="1"/>
      <c r="W9" s="106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6"/>
      <c r="C10" s="1"/>
      <c r="D10" s="106"/>
      <c r="E10" s="10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9"/>
      <c r="R10" s="119"/>
      <c r="S10" s="119"/>
      <c r="T10" s="119"/>
      <c r="U10" s="119"/>
      <c r="V10" s="1"/>
      <c r="W10" s="106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6"/>
      <c r="C11" s="1"/>
      <c r="D11" s="106"/>
      <c r="E11" s="10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9"/>
      <c r="R11" s="119"/>
      <c r="S11" s="119"/>
      <c r="T11" s="119"/>
      <c r="U11" s="119"/>
      <c r="V11" s="1"/>
      <c r="W11" s="106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6"/>
      <c r="C12" s="1"/>
      <c r="D12" s="106"/>
      <c r="E12" s="10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9"/>
      <c r="R12" s="119"/>
      <c r="S12" s="119"/>
      <c r="T12" s="119"/>
      <c r="U12" s="119"/>
      <c r="V12" s="1"/>
      <c r="W12" s="106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6"/>
      <c r="C13" s="1"/>
      <c r="D13" s="106"/>
      <c r="E13" s="10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106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6"/>
      <c r="C14" s="1"/>
      <c r="D14" s="106"/>
      <c r="E14" s="10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106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6"/>
      <c r="C15" s="1"/>
      <c r="D15" s="106"/>
      <c r="E15" s="10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106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6"/>
      <c r="C16" s="1"/>
      <c r="D16" s="106"/>
      <c r="E16" s="10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106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6"/>
      <c r="C17" s="1"/>
      <c r="D17" s="106"/>
      <c r="E17" s="10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106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6"/>
      <c r="C18" s="1"/>
      <c r="D18" s="106"/>
      <c r="E18" s="10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106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6"/>
      <c r="C19" s="1"/>
      <c r="D19" s="106"/>
      <c r="E19" s="10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106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6"/>
      <c r="C20" s="1"/>
      <c r="D20" s="106"/>
      <c r="E20" s="10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106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6"/>
      <c r="C21" s="1"/>
      <c r="D21" s="106"/>
      <c r="E21" s="10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106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6"/>
      <c r="C22" s="1"/>
      <c r="D22" s="106"/>
      <c r="E22" s="10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106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6"/>
      <c r="C23" s="1"/>
      <c r="D23" s="106"/>
      <c r="E23" s="10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106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6"/>
      <c r="C24" s="1"/>
      <c r="D24" s="106"/>
      <c r="E24" s="10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106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6"/>
      <c r="C25" s="1"/>
      <c r="D25" s="106"/>
      <c r="E25" s="10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106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6"/>
      <c r="C26" s="1"/>
      <c r="D26" s="106"/>
      <c r="E26" s="10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106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6"/>
      <c r="C27" s="1"/>
      <c r="D27" s="106"/>
      <c r="E27" s="10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106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6"/>
      <c r="C28" s="1"/>
      <c r="D28" s="106"/>
      <c r="E28" s="10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106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6"/>
      <c r="C29" s="1"/>
      <c r="D29" s="106"/>
      <c r="E29" s="10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106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6"/>
      <c r="C30" s="1"/>
      <c r="D30" s="106"/>
      <c r="E30" s="10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106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6"/>
      <c r="C31" s="1"/>
      <c r="D31" s="106"/>
      <c r="E31" s="10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106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6"/>
      <c r="C32" s="1"/>
      <c r="D32" s="106"/>
      <c r="E32" s="10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106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6"/>
      <c r="C33" s="1"/>
      <c r="D33" s="106"/>
      <c r="E33" s="10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106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6"/>
      <c r="C34" s="1"/>
      <c r="D34" s="106"/>
      <c r="E34" s="10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106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2019-01-24T23:26:46Z</dcterms:modified>
</cp:coreProperties>
</file>